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oel.adames\Desktop\PORTAL NOVIEMBRE REALIZADO----domingo 03-12-2023 Y DICIEMBRE 2023 ALSO\PORTAL - TRANSPARENCIA DICIEMBRE 2023\"/>
    </mc:Choice>
  </mc:AlternateContent>
  <xr:revisionPtr revIDLastSave="0" documentId="13_ncr:1_{BB3AF70D-B4BF-4046-BD86-89AAE81273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O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Q17" i="1"/>
  <c r="S17" i="1" s="1"/>
  <c r="Q18" i="1"/>
  <c r="S18" i="1" s="1"/>
  <c r="R19" i="1"/>
  <c r="R18" i="1"/>
  <c r="P18" i="1"/>
  <c r="P17" i="1"/>
  <c r="R17" i="1"/>
  <c r="N20" i="1" l="1"/>
  <c r="M20" i="1"/>
  <c r="L20" i="1"/>
  <c r="K20" i="1"/>
  <c r="J20" i="1"/>
  <c r="R20" i="1" l="1"/>
  <c r="Q20" i="1"/>
  <c r="P20" i="1"/>
  <c r="S20" i="1" l="1"/>
</calcChain>
</file>

<file path=xl/sharedStrings.xml><?xml version="1.0" encoding="utf-8"?>
<sst xmlns="http://schemas.openxmlformats.org/spreadsheetml/2006/main" count="57" uniqueCount="53">
  <si>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</si>
  <si>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</si>
  <si>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</si>
  <si>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</si>
  <si>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</si>
  <si>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</si>
  <si>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</si>
  <si>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</si>
  <si>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</si>
  <si>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</si>
  <si>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</si>
  <si>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</si>
  <si>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</si>
  <si>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</si>
  <si>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</si>
  <si>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</si>
  <si>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</si>
  <si>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</si>
  <si>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</si>
  <si>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</si>
  <si>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</si>
  <si>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</si>
  <si>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</si>
  <si>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</si>
  <si>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</si>
  <si>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</si>
  <si>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</si>
  <si>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</si>
  <si>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</si>
  <si>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</si>
  <si>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</si>
  <si>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</si>
  <si>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</si>
  <si>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</si>
  <si>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</si>
  <si>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</si>
  <si>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</si>
  <si>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</si>
  <si>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</si>
  <si>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</si>
  <si>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</si>
  <si>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</si>
  <si>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0003-TF-2022</t>
  </si>
  <si>
    <t>Cantidad de Servidores Públicos Fijos en Carrera Administrativa: 4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</si>
  <si>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</si>
  <si>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</si>
  <si>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</si>
  <si>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</si>
  <si>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JENSSEN SANCHEZ OGANDO</t>
  </si>
  <si>
    <t>DEPARTAMENTO DE COMUNICACIONES</t>
  </si>
  <si>
    <t>ENCARGAD DEL DEPARTAMENTO DE COMUNICACIONES</t>
  </si>
  <si>
    <t>0006-TF-2023</t>
  </si>
  <si>
    <t>Correspondiente al mes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</si>
</sst>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523875</xdr:colOff>
      <xdr:row>3</xdr:row>
      <xdr:rowOff>166687</xdr:rowOff>
    </xdr:from>
    <xdr:to>
      <xdr:col>5</xdr:col>
      <xdr:colOff>514350</xdr:colOff>
      <xdr:row>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4625" y="666750"/>
          <a:ext cx="1443038" cy="1443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6"/>
  <sheetViews>
    <sheetView tabSelected="1" zoomScale="60" zoomScaleNormal="60" workbookViewId="0">
      <pane ySplit="1" topLeftCell="A6" activePane="bottomLeft" state="frozen"/>
      <selection pane="bottomLeft" activeCell="E29" sqref="E29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36.42578125" style="3" bestFit="1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23.25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ht="18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ht="23.25" x14ac:dyDescent="0.2">
      <c r="A11" s="68" t="s">
        <v>27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3.25" x14ac:dyDescent="0.2">
      <c r="A12" s="68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5" t="s">
        <v>0</v>
      </c>
      <c r="B14" s="77" t="s">
        <v>1</v>
      </c>
      <c r="C14" s="9"/>
      <c r="D14" s="9"/>
      <c r="E14" s="9"/>
      <c r="F14" s="9"/>
      <c r="G14" s="77" t="s">
        <v>2</v>
      </c>
      <c r="H14" s="59" t="s">
        <v>3</v>
      </c>
      <c r="I14" s="59" t="s">
        <v>4</v>
      </c>
      <c r="J14" s="64" t="s">
        <v>5</v>
      </c>
      <c r="K14" s="65"/>
      <c r="L14" s="65"/>
      <c r="M14" s="65"/>
      <c r="N14" s="65"/>
      <c r="O14" s="66"/>
      <c r="P14" s="10"/>
      <c r="Q14" s="81" t="s">
        <v>6</v>
      </c>
      <c r="R14" s="82"/>
      <c r="S14" s="59" t="s">
        <v>7</v>
      </c>
      <c r="T14" s="59" t="s">
        <v>8</v>
      </c>
    </row>
    <row r="15" spans="1:20" ht="46.5" customHeight="1" thickBot="1" x14ac:dyDescent="0.25">
      <c r="A15" s="76"/>
      <c r="B15" s="78"/>
      <c r="C15" s="11" t="s">
        <v>9</v>
      </c>
      <c r="D15" s="11" t="s">
        <v>10</v>
      </c>
      <c r="E15" s="11" t="s">
        <v>29</v>
      </c>
      <c r="F15" s="11" t="s">
        <v>11</v>
      </c>
      <c r="G15" s="78"/>
      <c r="H15" s="80"/>
      <c r="I15" s="80"/>
      <c r="J15" s="81" t="s">
        <v>12</v>
      </c>
      <c r="K15" s="82"/>
      <c r="L15" s="83" t="s">
        <v>13</v>
      </c>
      <c r="M15" s="81" t="s">
        <v>14</v>
      </c>
      <c r="N15" s="82"/>
      <c r="O15" s="83" t="s">
        <v>15</v>
      </c>
      <c r="P15" s="59" t="s">
        <v>16</v>
      </c>
      <c r="Q15" s="61" t="s">
        <v>17</v>
      </c>
      <c r="R15" s="62" t="s">
        <v>18</v>
      </c>
      <c r="S15" s="80"/>
      <c r="T15" s="80"/>
    </row>
    <row r="16" spans="1:20" ht="33.75" customHeight="1" thickBot="1" x14ac:dyDescent="0.25">
      <c r="A16" s="76"/>
      <c r="B16" s="78"/>
      <c r="C16" s="11"/>
      <c r="D16" s="11"/>
      <c r="E16" s="11" t="s">
        <v>30</v>
      </c>
      <c r="F16" s="11"/>
      <c r="G16" s="79"/>
      <c r="H16" s="60"/>
      <c r="I16" s="60"/>
      <c r="J16" s="12" t="s">
        <v>19</v>
      </c>
      <c r="K16" s="13" t="s">
        <v>20</v>
      </c>
      <c r="L16" s="84"/>
      <c r="M16" s="12" t="s">
        <v>21</v>
      </c>
      <c r="N16" s="13" t="s">
        <v>22</v>
      </c>
      <c r="O16" s="85"/>
      <c r="P16" s="60"/>
      <c r="Q16" s="61"/>
      <c r="R16" s="63"/>
      <c r="S16" s="60"/>
      <c r="T16" s="60"/>
    </row>
    <row r="17" spans="1:20" s="19" customFormat="1" ht="62.25" customHeight="1" thickBot="1" x14ac:dyDescent="0.25">
      <c r="A17" s="48" t="s">
        <v>35</v>
      </c>
      <c r="B17" s="58" t="s">
        <v>31</v>
      </c>
      <c r="C17" s="56" t="s">
        <v>32</v>
      </c>
      <c r="D17" s="56" t="s">
        <v>33</v>
      </c>
      <c r="E17" s="49" t="s">
        <v>34</v>
      </c>
      <c r="F17" s="50" t="s">
        <v>28</v>
      </c>
      <c r="G17" s="57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42</v>
      </c>
      <c r="B18" s="51" t="s">
        <v>39</v>
      </c>
      <c r="C18" s="52" t="s">
        <v>40</v>
      </c>
      <c r="D18" s="56" t="s">
        <v>41</v>
      </c>
      <c r="E18" s="53" t="s">
        <v>34</v>
      </c>
      <c r="F18" s="50" t="s">
        <v>28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51</v>
      </c>
      <c r="B19" s="48" t="s">
        <v>48</v>
      </c>
      <c r="C19" s="49" t="s">
        <v>49</v>
      </c>
      <c r="D19" s="49" t="s">
        <v>50</v>
      </c>
      <c r="E19" s="49" t="s">
        <v>34</v>
      </c>
      <c r="F19" s="50" t="s">
        <v>28</v>
      </c>
      <c r="G19" s="57">
        <v>25000</v>
      </c>
      <c r="H19" s="16">
        <v>0</v>
      </c>
      <c r="I19" s="16">
        <v>25</v>
      </c>
      <c r="J19" s="16">
        <f>ROUNDUP(G19*2.87%,2)</f>
        <v>717.5</v>
      </c>
      <c r="K19" s="16">
        <f>ROUNDUP(G19*7.1%,2)</f>
        <v>1775</v>
      </c>
      <c r="L19" s="16">
        <f>+G19*1.2%</f>
        <v>300</v>
      </c>
      <c r="M19" s="16">
        <f>+G19*3.04%</f>
        <v>760</v>
      </c>
      <c r="N19" s="16">
        <f>+G19*7.09%</f>
        <v>1772.5000000000002</v>
      </c>
      <c r="O19" s="16">
        <v>3486.65</v>
      </c>
      <c r="P19" s="16">
        <f t="shared" ref="P19" si="3">+H19+I19+J19+K19+L19+M19+N19+O19</f>
        <v>8836.65</v>
      </c>
      <c r="Q19" s="16">
        <f t="shared" ref="Q19" si="4">ROUNDUP(H19+I19+J19+M19+O19,2)</f>
        <v>4989.1499999999996</v>
      </c>
      <c r="R19" s="16">
        <f t="shared" ref="R19" si="5">+K19+L19+N19</f>
        <v>3847.5</v>
      </c>
      <c r="S19" s="17">
        <f>ROUNDUP(G19-Q19,2)</f>
        <v>20010.849999999999</v>
      </c>
      <c r="T19" s="18">
        <v>111</v>
      </c>
    </row>
    <row r="20" spans="1:20" ht="20.25" customHeight="1" thickBot="1" x14ac:dyDescent="0.25">
      <c r="A20" s="72" t="s">
        <v>23</v>
      </c>
      <c r="B20" s="73"/>
      <c r="C20" s="73"/>
      <c r="D20" s="73"/>
      <c r="E20" s="73"/>
      <c r="F20" s="74"/>
      <c r="G20" s="54">
        <f t="shared" ref="G20:S20" si="6">ROUNDUP(SUM(G17:G19),2)</f>
        <v>70000</v>
      </c>
      <c r="H20" s="54">
        <f t="shared" si="6"/>
        <v>0</v>
      </c>
      <c r="I20" s="54">
        <f t="shared" si="6"/>
        <v>75</v>
      </c>
      <c r="J20" s="54">
        <f t="shared" si="6"/>
        <v>2009</v>
      </c>
      <c r="K20" s="54">
        <f t="shared" si="6"/>
        <v>4970</v>
      </c>
      <c r="L20" s="54">
        <f t="shared" si="6"/>
        <v>840</v>
      </c>
      <c r="M20" s="54">
        <f t="shared" si="6"/>
        <v>2128</v>
      </c>
      <c r="N20" s="54">
        <f t="shared" si="6"/>
        <v>4963</v>
      </c>
      <c r="O20" s="54">
        <f t="shared" si="6"/>
        <v>6973.3</v>
      </c>
      <c r="P20" s="54">
        <f t="shared" si="6"/>
        <v>21958.3</v>
      </c>
      <c r="Q20" s="54">
        <f t="shared" si="6"/>
        <v>11185.3</v>
      </c>
      <c r="R20" s="54">
        <f t="shared" si="6"/>
        <v>10773</v>
      </c>
      <c r="S20" s="54">
        <f t="shared" si="6"/>
        <v>58814.7</v>
      </c>
      <c r="T20" s="55"/>
    </row>
    <row r="21" spans="1:20" ht="20.25" x14ac:dyDescent="0.2">
      <c r="A21" s="20" t="s">
        <v>43</v>
      </c>
      <c r="B21" s="20"/>
      <c r="C21" s="21"/>
      <c r="D21" s="21"/>
      <c r="E21" s="21"/>
      <c r="F21" s="21"/>
      <c r="G21" s="22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3"/>
      <c r="S21" s="25"/>
      <c r="T21" s="25"/>
    </row>
    <row r="22" spans="1:20" ht="20.25" x14ac:dyDescent="0.2">
      <c r="A22" s="26"/>
      <c r="B22" s="26" t="s">
        <v>24</v>
      </c>
      <c r="C22" s="21"/>
      <c r="D22" s="27"/>
      <c r="E22" s="27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29"/>
    </row>
    <row r="23" spans="1:20" ht="20.25" x14ac:dyDescent="0.2">
      <c r="A23" s="26" t="s">
        <v>25</v>
      </c>
      <c r="B23" s="31"/>
      <c r="C23" s="32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33" t="s">
        <v>44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45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46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47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4" t="s">
        <v>26</v>
      </c>
      <c r="B28" s="34"/>
      <c r="C28" s="35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16.5" x14ac:dyDescent="0.2">
      <c r="A29" s="36"/>
      <c r="B29" s="36"/>
      <c r="C29" s="37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3.25" x14ac:dyDescent="0.2">
      <c r="A30" s="70" t="s">
        <v>36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3.25" x14ac:dyDescent="0.2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1:20" ht="23.25" x14ac:dyDescent="0.2">
      <c r="A32" s="71" t="s">
        <v>37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20" ht="16.5" x14ac:dyDescent="0.2">
      <c r="A33" s="38"/>
      <c r="B33" s="39"/>
      <c r="C33" s="32"/>
      <c r="D33" s="27"/>
      <c r="E33" s="27"/>
      <c r="F33" s="27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29"/>
    </row>
    <row r="34" spans="1:20" ht="16.5" x14ac:dyDescent="0.2">
      <c r="A34" s="43"/>
      <c r="B34" s="44"/>
      <c r="C34" s="45"/>
      <c r="D34" s="40"/>
      <c r="E34" s="40"/>
      <c r="F34" s="40"/>
      <c r="G34" s="4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42"/>
    </row>
    <row r="35" spans="1:20" x14ac:dyDescent="0.2">
      <c r="B35" s="2"/>
      <c r="M35" s="4"/>
      <c r="N35" s="4"/>
      <c r="O35" s="4"/>
      <c r="P35" s="4"/>
      <c r="Q35" s="4"/>
      <c r="R35" s="4"/>
      <c r="S35" s="5"/>
      <c r="T35" s="4"/>
    </row>
    <row r="50" spans="7:20" s="1" customFormat="1" ht="62.25" customHeight="1" x14ac:dyDescent="0.2"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7"/>
      <c r="T50" s="3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</sheetData>
  <mergeCells count="25">
    <mergeCell ref="A30:T30"/>
    <mergeCell ref="A32:T32"/>
    <mergeCell ref="A31:T31"/>
    <mergeCell ref="A20:F20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A20 B1:B16 B22:B1048576">
    <cfRule type="duplicateValues" dxfId="6" priority="14"/>
  </conditionalFormatting>
  <conditionalFormatting sqref="G14:G16">
    <cfRule type="duplicateValues" dxfId="5" priority="13"/>
  </conditionalFormatting>
  <conditionalFormatting sqref="B17">
    <cfRule type="duplicateValues" dxfId="4" priority="5"/>
  </conditionalFormatting>
  <conditionalFormatting sqref="B17">
    <cfRule type="duplicateValues" dxfId="3" priority="6"/>
  </conditionalFormatting>
  <conditionalFormatting sqref="B18">
    <cfRule type="duplicateValues" dxfId="2" priority="3"/>
  </conditionalFormatting>
  <conditionalFormatting sqref="B18">
    <cfRule type="duplicateValues" dxfId="1" priority="4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YOEL ADAMES</cp:lastModifiedBy>
  <cp:lastPrinted>2024-01-09T15:42:48Z</cp:lastPrinted>
  <dcterms:created xsi:type="dcterms:W3CDTF">2021-08-17T20:49:48Z</dcterms:created>
  <dcterms:modified xsi:type="dcterms:W3CDTF">2024-01-09T15:42:58Z</dcterms:modified>
</cp:coreProperties>
</file>